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450" yWindow="135" windowWidth="17820" windowHeight="6675"/>
  </bookViews>
  <sheets>
    <sheet name="Отчет" sheetId="1" r:id="rId1"/>
  </sheets>
  <definedNames>
    <definedName name="_xlnm.Print_Titles" localSheetId="0">Отчет!$3:$5</definedName>
    <definedName name="_xlnm.Print_Area" localSheetId="0">Отчет!$A$1:$P$32</definedName>
  </definedNames>
  <calcPr calcId="152511"/>
</workbook>
</file>

<file path=xl/calcChain.xml><?xml version="1.0" encoding="utf-8"?>
<calcChain xmlns="http://schemas.openxmlformats.org/spreadsheetml/2006/main">
  <c r="F24" i="1" l="1"/>
  <c r="G24" i="1"/>
  <c r="E24" i="1"/>
  <c r="F27" i="1" l="1"/>
  <c r="G27" i="1"/>
  <c r="H27" i="1" s="1"/>
  <c r="E27" i="1"/>
  <c r="H23" i="1"/>
  <c r="F25" i="1" l="1"/>
  <c r="G25" i="1"/>
  <c r="G28" i="1" s="1"/>
  <c r="F26" i="1"/>
  <c r="G26" i="1"/>
  <c r="E26" i="1"/>
  <c r="E25" i="1"/>
  <c r="E28" i="1" s="1"/>
  <c r="E17" i="1"/>
  <c r="F28" i="1" l="1"/>
  <c r="H22" i="1" l="1"/>
  <c r="H24" i="1" l="1"/>
  <c r="N7" i="1"/>
  <c r="G9" i="1" l="1"/>
  <c r="F9" i="1"/>
  <c r="F18" i="1" l="1"/>
  <c r="G18" i="1"/>
  <c r="E18" i="1"/>
  <c r="G16" i="1"/>
  <c r="G17" i="1"/>
  <c r="G21" i="1"/>
  <c r="G19" i="1" l="1"/>
  <c r="H20" i="1"/>
  <c r="H15" i="1"/>
  <c r="H8" i="1"/>
  <c r="H7" i="1"/>
  <c r="N16" i="1" l="1"/>
  <c r="N14" i="1"/>
  <c r="H18" i="1"/>
  <c r="F17" i="1"/>
  <c r="H17" i="1" s="1"/>
  <c r="F16" i="1"/>
  <c r="H16" i="1" s="1"/>
  <c r="E16" i="1"/>
  <c r="H9" i="1"/>
  <c r="E9" i="1"/>
  <c r="H25" i="1" l="1"/>
  <c r="F19" i="1"/>
  <c r="H19" i="1" s="1"/>
  <c r="N21" i="1" l="1"/>
  <c r="N20" i="1"/>
  <c r="N15" i="1"/>
  <c r="N13" i="1"/>
  <c r="N12" i="1"/>
  <c r="N11" i="1"/>
  <c r="N10" i="1"/>
  <c r="F21" i="1" l="1"/>
  <c r="E21" i="1"/>
  <c r="H21" i="1" l="1"/>
  <c r="E19" i="1"/>
  <c r="H28" i="1" l="1"/>
  <c r="H26" i="1"/>
</calcChain>
</file>

<file path=xl/sharedStrings.xml><?xml version="1.0" encoding="utf-8"?>
<sst xmlns="http://schemas.openxmlformats.org/spreadsheetml/2006/main" count="106" uniqueCount="80">
  <si>
    <t>план</t>
  </si>
  <si>
    <t xml:space="preserve">факт </t>
  </si>
  <si>
    <t>Значение индикатора</t>
  </si>
  <si>
    <t xml:space="preserve"> N п/п</t>
  </si>
  <si>
    <t>предыдущий год</t>
  </si>
  <si>
    <t xml:space="preserve"> текущий год</t>
  </si>
  <si>
    <t>Наименование индикатора, единица измерения</t>
  </si>
  <si>
    <t xml:space="preserve">план на следующий год  </t>
  </si>
  <si>
    <t xml:space="preserve">процент выполнения </t>
  </si>
  <si>
    <t>Наименование подпрограммы (раздела, мероприятия)</t>
  </si>
  <si>
    <t>Источник финансирования (в том числе бюджет Российской Федерации, бюджет Республики Татарстан, местный бюджет, внебюджетные источники)</t>
  </si>
  <si>
    <t>Плановые объемы финансирования на отчетный год &lt;*&gt;, тыс. рублей</t>
  </si>
  <si>
    <t>Объемы финансирования на отчетный год, в соответствии с лимитами бюджетных обязательств и средствами из внебюджетных источников &lt;**&gt;, тыс. рублей</t>
  </si>
  <si>
    <t>Процент исполнения</t>
  </si>
  <si>
    <t>Исполнено с начала года &lt;***&gt;, тыс. рублей</t>
  </si>
  <si>
    <t>бюджет Российской Федерации</t>
  </si>
  <si>
    <t>бюджет Республики Татарстан</t>
  </si>
  <si>
    <t>Итого по программе Обеспечение качественным жильем и услугами жилищно-коммунального хозяйства населения Республики Татарстан на 2014-2020 годы</t>
  </si>
  <si>
    <t xml:space="preserve">бюджет Российской Федерации </t>
  </si>
  <si>
    <t>примечание</t>
  </si>
  <si>
    <t xml:space="preserve"> &lt;*&gt;  в части бюджетных средств - в соответствии с законом (решением) о бюджете на соответствующий финансовый год, в части внебюджетных средств - в соответствии с нормативным правовым  актом об утверждении программы;</t>
  </si>
  <si>
    <t xml:space="preserve"> &lt;**&gt;  в части бюджетных средств - в соответствии с лимитами, доведенными уведомлениями о лимитах (справками об изменении лимитов) бюджетных обязательств, в части внебюджетных средств   - в соответствии с нормативным правовым актом об утверждении программы;</t>
  </si>
  <si>
    <t>Реализация комплексных проектов благоустройства муниципальных образований</t>
  </si>
  <si>
    <t>КБК</t>
  </si>
  <si>
    <t>0503 350F255550</t>
  </si>
  <si>
    <t>Количество городов с благоприятной городской средой, единиц</t>
  </si>
  <si>
    <t>0503 350F254240</t>
  </si>
  <si>
    <t>Реализация мероприятий федерального проекта «Формирование комфортной городской среды» (формирование современной городской среды), в том числе:</t>
  </si>
  <si>
    <t>1.1.</t>
  </si>
  <si>
    <t>Синхронизация выполняемых мероприятий по благоустройству с мероприятиями иных национальных и федеральных проектов</t>
  </si>
  <si>
    <t>Формирование перечня городов, в которых приоритетное финансирование   мероприятий, направленных на повышение качества городской среды, будет осуществляться в комплексе с мероприятиями иных национальных и федеральных проектов</t>
  </si>
  <si>
    <t>Обсуждение конкретных проектов создания комфортной городской среды</t>
  </si>
  <si>
    <t>Проведение рейтингового голосования граждан, на территории проживания которых реализуются проекты по созданию комфортной городской среды, в ходе которого жители определяют приоритетные объекты для благоустройства</t>
  </si>
  <si>
    <t>Реализация проектов победителей Всероссийского конкурса лучших проектов создания комфортной городской среды  в малых городах и исторических поселениях</t>
  </si>
  <si>
    <t>Выполнение работ по благоустройству  общественных территорий муниципальных образований Республики Татарстан (формирование современной городской среды)</t>
  </si>
  <si>
    <t>1.2.</t>
  </si>
  <si>
    <t>1.3.</t>
  </si>
  <si>
    <t>1.4.</t>
  </si>
  <si>
    <t>1.5.</t>
  </si>
  <si>
    <t>1.6.</t>
  </si>
  <si>
    <t>2.</t>
  </si>
  <si>
    <t xml:space="preserve">Итого по Государственной программе "Формирование современной городской среды на территории Республики Татарстан" </t>
  </si>
  <si>
    <t>годовой</t>
  </si>
  <si>
    <t>Всего</t>
  </si>
  <si>
    <t>Итого по разделу 1</t>
  </si>
  <si>
    <t>Итого по разделу 2</t>
  </si>
  <si>
    <t>Итого по Программе</t>
  </si>
  <si>
    <t xml:space="preserve"> </t>
  </si>
  <si>
    <t>Реализованы проекты победителей Всероссийского конкурса лучших проектов создания комфортной городской среды в малых городах и исторических поселениях, не менее единиц нарастающим итогом</t>
  </si>
  <si>
    <t>Площадь благоустроенных общественных территорий, приходящаяся на одного жителя Республики Татарстан, кв. метров</t>
  </si>
  <si>
    <t>Доля городов с благоприятной средой от общего количества городов (индекс качества городской среды - выше 50 процентов), процентов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</si>
  <si>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процентов</t>
  </si>
  <si>
    <t xml:space="preserve">0503 3500014160 </t>
  </si>
  <si>
    <t xml:space="preserve">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мероприятий государственных (муниципальных) программ современной городской среды, процентов
</t>
  </si>
  <si>
    <t>Прирост среднего индекса качества городской среды по отношению к 2019 году, процентов</t>
  </si>
  <si>
    <t>3,9</t>
  </si>
  <si>
    <t xml:space="preserve">годовой </t>
  </si>
  <si>
    <t>4,1</t>
  </si>
  <si>
    <t xml:space="preserve">годовой  </t>
  </si>
  <si>
    <t>173</t>
  </si>
  <si>
    <t>171</t>
  </si>
  <si>
    <t>3,91</t>
  </si>
  <si>
    <t xml:space="preserve">Индекс качества городской среды, баллов
</t>
  </si>
  <si>
    <t>4,3</t>
  </si>
  <si>
    <t xml:space="preserve">Количество благоустроенных общественных территорий, единиц
</t>
  </si>
  <si>
    <t>3.</t>
  </si>
  <si>
    <t xml:space="preserve">0503 3500014180 </t>
  </si>
  <si>
    <t>Итого по разделу 3</t>
  </si>
  <si>
    <t>233</t>
  </si>
  <si>
    <t>Количество благоустроенных дворовых территорий, тыс.единиц</t>
  </si>
  <si>
    <t>1</t>
  </si>
  <si>
    <t>1,76</t>
  </si>
  <si>
    <t>100</t>
  </si>
  <si>
    <t>факт на
31.12.2022</t>
  </si>
  <si>
    <t>293</t>
  </si>
  <si>
    <t>Реализация мероприятий по благоустройству дворовых территорий в Республике Татарстан</t>
  </si>
  <si>
    <t xml:space="preserve">&lt;***&gt;  кассовые расходы на реализацию мероприятий государственной программы </t>
  </si>
  <si>
    <t>внебюджетные источники</t>
  </si>
  <si>
    <t>1,012</t>
  </si>
  <si>
    <t>Отчет о реализации государственной программы "Формирование современной городской среды на территории Республики Татарстан" 
по итогам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</si>
</sst>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19" fillId="0" borderId="10" xfId="0" applyFont="1" applyFill="1" applyBorder="1" applyAlignment="1">
      <alignment horizontal="right" vertical="top" wrapText="1"/>
    </xf>
    <xf numFmtId="49" fontId="19" fillId="0" borderId="10" xfId="0" applyNumberFormat="1" applyFont="1" applyFill="1" applyBorder="1" applyAlignment="1">
      <alignment vertical="top" wrapText="1"/>
    </xf>
    <xf numFmtId="0" fontId="20" fillId="0" borderId="0" xfId="0" applyFont="1" applyFill="1" applyAlignment="1">
      <alignment horizontal="right" vertical="top"/>
    </xf>
    <xf numFmtId="49" fontId="21" fillId="0" borderId="10" xfId="0" applyNumberFormat="1" applyFont="1" applyFill="1" applyBorder="1" applyAlignment="1">
      <alignment horizontal="left" vertical="top" wrapText="1"/>
    </xf>
    <xf numFmtId="4" fontId="21" fillId="0" borderId="10" xfId="0" applyNumberFormat="1" applyFont="1" applyFill="1" applyBorder="1" applyAlignment="1">
      <alignment horizontal="right" vertical="top" wrapText="1"/>
    </xf>
    <xf numFmtId="0" fontId="20" fillId="0" borderId="0" xfId="0" applyFont="1" applyFill="1" applyAlignment="1">
      <alignment horizontal="left" vertical="top"/>
    </xf>
    <xf numFmtId="0" fontId="20" fillId="0" borderId="0" xfId="0" applyFont="1" applyFill="1" applyAlignment="1">
      <alignment vertical="top"/>
    </xf>
    <xf numFmtId="0" fontId="20" fillId="0" borderId="0" xfId="0" applyFont="1" applyFill="1"/>
    <xf numFmtId="0" fontId="19" fillId="0" borderId="0" xfId="0" applyFont="1" applyFill="1" applyAlignment="1">
      <alignment horizontal="center" vertical="top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horizontal="right" vertical="top"/>
    </xf>
    <xf numFmtId="0" fontId="20" fillId="0" borderId="10" xfId="0" applyFont="1" applyFill="1" applyBorder="1" applyAlignment="1">
      <alignment horizontal="center" vertical="top"/>
    </xf>
    <xf numFmtId="164" fontId="21" fillId="0" borderId="10" xfId="42" applyNumberFormat="1" applyFont="1" applyFill="1" applyBorder="1" applyAlignment="1">
      <alignment horizontal="center" vertical="top" wrapText="1"/>
    </xf>
    <xf numFmtId="0" fontId="20" fillId="0" borderId="0" xfId="0" applyNumberFormat="1" applyFont="1" applyFill="1" applyAlignment="1">
      <alignment horizontal="left" vertical="top"/>
    </xf>
    <xf numFmtId="4" fontId="20" fillId="0" borderId="0" xfId="0" applyNumberFormat="1" applyFont="1" applyFill="1" applyAlignment="1">
      <alignment vertical="top"/>
    </xf>
    <xf numFmtId="0" fontId="22" fillId="0" borderId="0" xfId="0" applyFont="1" applyFill="1" applyAlignment="1">
      <alignment vertical="top"/>
    </xf>
    <xf numFmtId="0" fontId="20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left" vertical="top" wrapText="1"/>
    </xf>
    <xf numFmtId="49" fontId="19" fillId="0" borderId="13" xfId="0" applyNumberFormat="1" applyFont="1" applyFill="1" applyBorder="1" applyAlignment="1">
      <alignment vertical="top" wrapText="1"/>
    </xf>
    <xf numFmtId="4" fontId="19" fillId="0" borderId="10" xfId="0" applyNumberFormat="1" applyFont="1" applyFill="1" applyBorder="1" applyAlignment="1">
      <alignment horizontal="right" vertical="top" wrapText="1"/>
    </xf>
    <xf numFmtId="0" fontId="20" fillId="0" borderId="10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left" vertical="top" wrapText="1"/>
    </xf>
    <xf numFmtId="49" fontId="21" fillId="0" borderId="11" xfId="0" applyNumberFormat="1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center" vertical="top" wrapText="1"/>
    </xf>
    <xf numFmtId="9" fontId="19" fillId="0" borderId="10" xfId="42" applyFont="1" applyFill="1" applyBorder="1" applyAlignment="1">
      <alignment horizontal="center" vertical="top" wrapText="1"/>
    </xf>
    <xf numFmtId="9" fontId="19" fillId="0" borderId="13" xfId="42" applyFont="1" applyFill="1" applyBorder="1" applyAlignment="1">
      <alignment horizontal="center" vertical="top" wrapText="1"/>
    </xf>
    <xf numFmtId="49" fontId="19" fillId="0" borderId="11" xfId="0" applyNumberFormat="1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left" vertical="top" wrapText="1"/>
    </xf>
    <xf numFmtId="0" fontId="21" fillId="24" borderId="10" xfId="0" applyFont="1" applyFill="1" applyBorder="1" applyAlignment="1">
      <alignment horizontal="left" vertical="top" wrapText="1"/>
    </xf>
    <xf numFmtId="4" fontId="21" fillId="24" borderId="10" xfId="0" applyNumberFormat="1" applyFont="1" applyFill="1" applyBorder="1" applyAlignment="1">
      <alignment horizontal="right" vertical="top" wrapText="1"/>
    </xf>
    <xf numFmtId="164" fontId="21" fillId="24" borderId="10" xfId="42" applyNumberFormat="1" applyFont="1" applyFill="1" applyBorder="1" applyAlignment="1">
      <alignment horizontal="center" vertical="top" wrapText="1"/>
    </xf>
    <xf numFmtId="49" fontId="21" fillId="24" borderId="10" xfId="0" applyNumberFormat="1" applyFont="1" applyFill="1" applyBorder="1" applyAlignment="1">
      <alignment horizontal="left" vertical="top" wrapText="1"/>
    </xf>
    <xf numFmtId="0" fontId="19" fillId="24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horizontal="left" vertical="top" wrapText="1"/>
    </xf>
    <xf numFmtId="4" fontId="21" fillId="25" borderId="10" xfId="0" applyNumberFormat="1" applyFont="1" applyFill="1" applyBorder="1" applyAlignment="1">
      <alignment horizontal="right" vertical="top" wrapText="1"/>
    </xf>
    <xf numFmtId="164" fontId="21" fillId="25" borderId="10" xfId="42" applyNumberFormat="1" applyFont="1" applyFill="1" applyBorder="1" applyAlignment="1">
      <alignment horizontal="center" vertical="top" wrapText="1"/>
    </xf>
    <xf numFmtId="0" fontId="19" fillId="24" borderId="10" xfId="0" applyFont="1" applyFill="1" applyBorder="1" applyAlignment="1">
      <alignment horizontal="center" vertical="center" wrapText="1"/>
    </xf>
    <xf numFmtId="0" fontId="21" fillId="24" borderId="10" xfId="0" applyNumberFormat="1" applyFont="1" applyFill="1" applyBorder="1" applyAlignment="1">
      <alignment horizontal="left" vertical="top" wrapText="1"/>
    </xf>
    <xf numFmtId="16" fontId="19" fillId="0" borderId="10" xfId="0" applyNumberFormat="1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0" fontId="18" fillId="0" borderId="0" xfId="0" applyFont="1" applyFill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9" fillId="24" borderId="11" xfId="0" applyFont="1" applyFill="1" applyBorder="1" applyAlignment="1">
      <alignment horizontal="center" vertical="center" wrapText="1"/>
    </xf>
    <xf numFmtId="0" fontId="19" fillId="24" borderId="12" xfId="0" applyFont="1" applyFill="1" applyBorder="1" applyAlignment="1">
      <alignment horizontal="center" vertical="center" wrapText="1"/>
    </xf>
    <xf numFmtId="0" fontId="19" fillId="24" borderId="1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top" wrapText="1"/>
    </xf>
    <xf numFmtId="0" fontId="19" fillId="0" borderId="11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49" fontId="19" fillId="0" borderId="11" xfId="0" applyNumberFormat="1" applyFont="1" applyFill="1" applyBorder="1" applyAlignment="1">
      <alignment horizontal="left" vertical="top" wrapText="1"/>
    </xf>
    <xf numFmtId="49" fontId="19" fillId="0" borderId="13" xfId="0" applyNumberFormat="1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49" fontId="19" fillId="0" borderId="12" xfId="0" applyNumberFormat="1" applyFont="1" applyFill="1" applyBorder="1" applyAlignment="1">
      <alignment horizontal="left" vertical="top" wrapText="1"/>
    </xf>
    <xf numFmtId="0" fontId="19" fillId="0" borderId="12" xfId="0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left" vertical="top" wrapText="1"/>
    </xf>
    <xf numFmtId="49" fontId="21" fillId="0" borderId="11" xfId="0" applyNumberFormat="1" applyFont="1" applyFill="1" applyBorder="1" applyAlignment="1">
      <alignment horizontal="center" vertical="top" wrapText="1"/>
    </xf>
    <xf numFmtId="49" fontId="21" fillId="0" borderId="12" xfId="0" applyNumberFormat="1" applyFont="1" applyFill="1" applyBorder="1" applyAlignment="1">
      <alignment horizontal="center" vertical="top" wrapText="1"/>
    </xf>
    <xf numFmtId="49" fontId="21" fillId="0" borderId="13" xfId="0" applyNumberFormat="1" applyFont="1" applyFill="1" applyBorder="1" applyAlignment="1">
      <alignment horizontal="center" vertical="top" wrapText="1"/>
    </xf>
    <xf numFmtId="0" fontId="19" fillId="24" borderId="14" xfId="0" applyFont="1" applyFill="1" applyBorder="1" applyAlignment="1">
      <alignment horizontal="center" vertical="top" wrapText="1"/>
    </xf>
    <xf numFmtId="0" fontId="19" fillId="24" borderId="15" xfId="0" applyFont="1" applyFill="1" applyBorder="1" applyAlignment="1">
      <alignment horizontal="center" vertical="top" wrapText="1"/>
    </xf>
    <xf numFmtId="0" fontId="19" fillId="24" borderId="16" xfId="0" applyFont="1" applyFill="1" applyBorder="1" applyAlignment="1">
      <alignment horizontal="center" vertical="top" wrapText="1"/>
    </xf>
    <xf numFmtId="0" fontId="19" fillId="24" borderId="17" xfId="0" applyFont="1" applyFill="1" applyBorder="1" applyAlignment="1">
      <alignment horizontal="center" vertical="top" wrapText="1"/>
    </xf>
    <xf numFmtId="0" fontId="19" fillId="24" borderId="0" xfId="0" applyFont="1" applyFill="1" applyBorder="1" applyAlignment="1">
      <alignment horizontal="center" vertical="top" wrapText="1"/>
    </xf>
    <xf numFmtId="0" fontId="19" fillId="24" borderId="18" xfId="0" applyFont="1" applyFill="1" applyBorder="1" applyAlignment="1">
      <alignment horizontal="center" vertical="top" wrapText="1"/>
    </xf>
    <xf numFmtId="0" fontId="19" fillId="24" borderId="19" xfId="0" applyFont="1" applyFill="1" applyBorder="1" applyAlignment="1">
      <alignment horizontal="center" vertical="top" wrapText="1"/>
    </xf>
    <xf numFmtId="0" fontId="19" fillId="24" borderId="20" xfId="0" applyFont="1" applyFill="1" applyBorder="1" applyAlignment="1">
      <alignment horizontal="center" vertical="top" wrapText="1"/>
    </xf>
    <xf numFmtId="0" fontId="19" fillId="24" borderId="21" xfId="0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center" vertical="top" wrapText="1"/>
    </xf>
    <xf numFmtId="0" fontId="21" fillId="24" borderId="11" xfId="0" applyNumberFormat="1" applyFont="1" applyFill="1" applyBorder="1" applyAlignment="1">
      <alignment horizontal="center" vertical="top" wrapText="1"/>
    </xf>
    <xf numFmtId="0" fontId="21" fillId="24" borderId="12" xfId="0" applyNumberFormat="1" applyFont="1" applyFill="1" applyBorder="1" applyAlignment="1">
      <alignment horizontal="center" vertical="top" wrapText="1"/>
    </xf>
    <xf numFmtId="0" fontId="21" fillId="24" borderId="13" xfId="0" applyNumberFormat="1" applyFont="1" applyFill="1" applyBorder="1" applyAlignment="1">
      <alignment horizontal="center" vertical="top" wrapText="1"/>
    </xf>
    <xf numFmtId="49" fontId="19" fillId="0" borderId="11" xfId="0" applyNumberFormat="1" applyFont="1" applyFill="1" applyBorder="1" applyAlignment="1">
      <alignment horizontal="center" vertical="top" wrapText="1"/>
    </xf>
    <xf numFmtId="49" fontId="19" fillId="0" borderId="12" xfId="0" applyNumberFormat="1" applyFont="1" applyFill="1" applyBorder="1" applyAlignment="1">
      <alignment horizontal="center" vertical="top" wrapText="1"/>
    </xf>
    <xf numFmtId="49" fontId="19" fillId="0" borderId="13" xfId="0" applyNumberFormat="1" applyFont="1" applyFill="1" applyBorder="1" applyAlignment="1">
      <alignment horizontal="center" vertical="top" wrapText="1"/>
    </xf>
    <xf numFmtId="9" fontId="19" fillId="0" borderId="10" xfId="42" applyFont="1" applyFill="1" applyBorder="1" applyAlignment="1">
      <alignment horizontal="center" vertical="top" wrapText="1"/>
    </xf>
    <xf numFmtId="9" fontId="19" fillId="0" borderId="11" xfId="42" applyFont="1" applyFill="1" applyBorder="1" applyAlignment="1">
      <alignment horizontal="center" vertical="top" wrapText="1"/>
    </xf>
    <xf numFmtId="9" fontId="19" fillId="0" borderId="12" xfId="42" applyFont="1" applyFill="1" applyBorder="1" applyAlignment="1">
      <alignment horizontal="center" vertical="top" wrapText="1"/>
    </xf>
    <xf numFmtId="9" fontId="19" fillId="0" borderId="13" xfId="42" applyFont="1" applyFill="1" applyBorder="1" applyAlignment="1">
      <alignment horizontal="center" vertical="top" wrapText="1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оцентный" xfId="42" builtinId="5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W33"/>
  <sheetViews>
    <sheetView tabSelected="1" view="pageBreakPreview" zoomScale="70" zoomScaleNormal="70" zoomScaleSheetLayoutView="70" workbookViewId="0">
      <pane ySplit="5" topLeftCell="A18" activePane="bottomLeft" state="frozen"/>
      <selection pane="bottomLeft" activeCell="G25" sqref="G25:G26"/>
    </sheetView>
  </sheetViews>
  <sheetFormatPr defaultColWidth="9.140625" defaultRowHeight="15.75" x14ac:dyDescent="0.25"/>
  <cols>
    <col min="1" max="1" width="8.42578125" style="17" customWidth="1"/>
    <col min="2" max="2" width="68.85546875" style="7" customWidth="1"/>
    <col min="3" max="3" width="22.5703125" style="7" customWidth="1"/>
    <col min="4" max="4" width="28.28515625" style="7" customWidth="1"/>
    <col min="5" max="5" width="17.5703125" style="7" customWidth="1"/>
    <col min="6" max="6" width="23.5703125" style="7" customWidth="1"/>
    <col min="7" max="7" width="18" style="7" customWidth="1"/>
    <col min="8" max="8" width="13.7109375" style="7" customWidth="1"/>
    <col min="9" max="9" width="45" style="7" customWidth="1"/>
    <col min="10" max="10" width="11.140625" style="3" customWidth="1"/>
    <col min="11" max="11" width="9.140625" style="3" customWidth="1"/>
    <col min="12" max="12" width="9.5703125" style="3" customWidth="1"/>
    <col min="13" max="13" width="12.5703125" style="3" customWidth="1"/>
    <col min="14" max="14" width="13.85546875" style="3" customWidth="1"/>
    <col min="15" max="15" width="10" style="3" customWidth="1"/>
    <col min="16" max="16" width="15.42578125" style="9" customWidth="1"/>
    <col min="17" max="17" width="9.140625" style="8"/>
    <col min="18" max="18" width="10.42578125" style="8" bestFit="1" customWidth="1"/>
    <col min="19" max="16384" width="9.140625" style="8"/>
  </cols>
  <sheetData>
    <row r="1" spans="1:23" ht="15" customHeight="1" x14ac:dyDescent="0.25">
      <c r="A1" s="47" t="s">
        <v>79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7"/>
    </row>
    <row r="2" spans="1:23" ht="39.7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23" s="10" customFormat="1" ht="27" customHeight="1" x14ac:dyDescent="0.25">
      <c r="A3" s="43" t="s">
        <v>3</v>
      </c>
      <c r="B3" s="43" t="s">
        <v>9</v>
      </c>
      <c r="C3" s="43" t="s">
        <v>23</v>
      </c>
      <c r="D3" s="43" t="s">
        <v>10</v>
      </c>
      <c r="E3" s="43" t="s">
        <v>11</v>
      </c>
      <c r="F3" s="43" t="s">
        <v>12</v>
      </c>
      <c r="G3" s="50" t="s">
        <v>14</v>
      </c>
      <c r="H3" s="43" t="s">
        <v>13</v>
      </c>
      <c r="I3" s="43" t="s">
        <v>6</v>
      </c>
      <c r="J3" s="43" t="s">
        <v>2</v>
      </c>
      <c r="K3" s="43"/>
      <c r="L3" s="43"/>
      <c r="M3" s="43"/>
      <c r="N3" s="43"/>
      <c r="O3" s="43"/>
      <c r="P3" s="43" t="s">
        <v>19</v>
      </c>
    </row>
    <row r="4" spans="1:23" s="10" customFormat="1" ht="37.5" customHeight="1" x14ac:dyDescent="0.25">
      <c r="A4" s="43"/>
      <c r="B4" s="43"/>
      <c r="C4" s="43"/>
      <c r="D4" s="43"/>
      <c r="E4" s="43"/>
      <c r="F4" s="43"/>
      <c r="G4" s="51"/>
      <c r="H4" s="43"/>
      <c r="I4" s="43"/>
      <c r="J4" s="43" t="s">
        <v>4</v>
      </c>
      <c r="K4" s="43"/>
      <c r="L4" s="43" t="s">
        <v>5</v>
      </c>
      <c r="M4" s="43"/>
      <c r="N4" s="43" t="s">
        <v>8</v>
      </c>
      <c r="O4" s="43" t="s">
        <v>7</v>
      </c>
      <c r="P4" s="43"/>
    </row>
    <row r="5" spans="1:23" s="10" customFormat="1" ht="103.5" customHeight="1" x14ac:dyDescent="0.25">
      <c r="A5" s="43"/>
      <c r="B5" s="43"/>
      <c r="C5" s="43"/>
      <c r="D5" s="43"/>
      <c r="E5" s="43"/>
      <c r="F5" s="43"/>
      <c r="G5" s="52"/>
      <c r="H5" s="43"/>
      <c r="I5" s="43"/>
      <c r="J5" s="39" t="s">
        <v>0</v>
      </c>
      <c r="K5" s="39" t="s">
        <v>1</v>
      </c>
      <c r="L5" s="39" t="s">
        <v>0</v>
      </c>
      <c r="M5" s="39" t="s">
        <v>73</v>
      </c>
      <c r="N5" s="43"/>
      <c r="O5" s="43"/>
      <c r="P5" s="43"/>
      <c r="W5" s="10" t="s">
        <v>47</v>
      </c>
    </row>
    <row r="6" spans="1:23" s="11" customFormat="1" ht="49.5" customHeight="1" x14ac:dyDescent="0.25">
      <c r="A6" s="26">
        <v>1</v>
      </c>
      <c r="B6" s="27" t="s">
        <v>27</v>
      </c>
      <c r="C6" s="26"/>
      <c r="D6" s="26"/>
      <c r="E6" s="26"/>
      <c r="F6" s="26"/>
      <c r="G6" s="26"/>
      <c r="H6" s="26"/>
      <c r="I6" s="26"/>
      <c r="J6" s="12"/>
      <c r="K6" s="1"/>
      <c r="L6" s="1"/>
      <c r="M6" s="1"/>
      <c r="N6" s="1"/>
      <c r="O6" s="1"/>
      <c r="P6" s="13"/>
    </row>
    <row r="7" spans="1:23" s="11" customFormat="1" ht="48" customHeight="1" x14ac:dyDescent="0.25">
      <c r="A7" s="45" t="s">
        <v>28</v>
      </c>
      <c r="B7" s="56" t="s">
        <v>22</v>
      </c>
      <c r="C7" s="79" t="s">
        <v>24</v>
      </c>
      <c r="D7" s="27" t="s">
        <v>16</v>
      </c>
      <c r="E7" s="23">
        <v>278858.39461999998</v>
      </c>
      <c r="F7" s="23">
        <v>278858.39461999998</v>
      </c>
      <c r="G7" s="23">
        <v>278858.39461999998</v>
      </c>
      <c r="H7" s="14">
        <f>G7/F7</f>
        <v>1</v>
      </c>
      <c r="I7" s="56" t="s">
        <v>64</v>
      </c>
      <c r="J7" s="79" t="s">
        <v>60</v>
      </c>
      <c r="K7" s="79" t="s">
        <v>59</v>
      </c>
      <c r="L7" s="79" t="s">
        <v>68</v>
      </c>
      <c r="M7" s="79" t="s">
        <v>68</v>
      </c>
      <c r="N7" s="83">
        <f>M7/L7</f>
        <v>1</v>
      </c>
      <c r="O7" s="79" t="s">
        <v>74</v>
      </c>
      <c r="P7" s="79" t="s">
        <v>58</v>
      </c>
    </row>
    <row r="8" spans="1:23" s="11" customFormat="1" ht="34.5" customHeight="1" x14ac:dyDescent="0.25">
      <c r="A8" s="46"/>
      <c r="B8" s="60"/>
      <c r="C8" s="80"/>
      <c r="D8" s="27" t="s">
        <v>15</v>
      </c>
      <c r="E8" s="23">
        <v>1188817.3999999999</v>
      </c>
      <c r="F8" s="23">
        <v>1188817.3999999999</v>
      </c>
      <c r="G8" s="23">
        <v>1188817.3999999999</v>
      </c>
      <c r="H8" s="14">
        <f>G8/F8</f>
        <v>1</v>
      </c>
      <c r="I8" s="60"/>
      <c r="J8" s="80"/>
      <c r="K8" s="80"/>
      <c r="L8" s="80"/>
      <c r="M8" s="80"/>
      <c r="N8" s="84"/>
      <c r="O8" s="80"/>
      <c r="P8" s="80"/>
    </row>
    <row r="9" spans="1:23" s="11" customFormat="1" ht="21" customHeight="1" x14ac:dyDescent="0.25">
      <c r="A9" s="26"/>
      <c r="B9" s="57"/>
      <c r="C9" s="81"/>
      <c r="D9" s="4" t="s">
        <v>43</v>
      </c>
      <c r="E9" s="5">
        <f>SUM(E7:E8)</f>
        <v>1467675.7946199998</v>
      </c>
      <c r="F9" s="5">
        <f>SUM(F7:F8)</f>
        <v>1467675.7946199998</v>
      </c>
      <c r="G9" s="5">
        <f t="shared" ref="G9" si="0">SUM(G7:G8)</f>
        <v>1467675.7946199998</v>
      </c>
      <c r="H9" s="14">
        <f>G9/F9</f>
        <v>1</v>
      </c>
      <c r="I9" s="57"/>
      <c r="J9" s="81"/>
      <c r="K9" s="81"/>
      <c r="L9" s="81"/>
      <c r="M9" s="81"/>
      <c r="N9" s="85"/>
      <c r="O9" s="81"/>
      <c r="P9" s="81"/>
    </row>
    <row r="10" spans="1:23" s="11" customFormat="1" ht="53.25" customHeight="1" x14ac:dyDescent="0.25">
      <c r="A10" s="26" t="s">
        <v>35</v>
      </c>
      <c r="B10" s="27" t="s">
        <v>29</v>
      </c>
      <c r="C10" s="26"/>
      <c r="D10" s="18"/>
      <c r="E10" s="18"/>
      <c r="F10" s="18"/>
      <c r="G10" s="18"/>
      <c r="H10" s="19"/>
      <c r="I10" s="21" t="s">
        <v>54</v>
      </c>
      <c r="J10" s="26">
        <v>8</v>
      </c>
      <c r="K10" s="26">
        <v>8</v>
      </c>
      <c r="L10" s="26">
        <v>13</v>
      </c>
      <c r="M10" s="26">
        <v>13</v>
      </c>
      <c r="N10" s="30">
        <f t="shared" ref="N10:N16" si="1">M10/L10</f>
        <v>1</v>
      </c>
      <c r="O10" s="26">
        <v>17</v>
      </c>
      <c r="P10" s="24" t="s">
        <v>58</v>
      </c>
    </row>
    <row r="11" spans="1:23" s="11" customFormat="1" ht="31.5" x14ac:dyDescent="0.25">
      <c r="A11" s="54" t="s">
        <v>36</v>
      </c>
      <c r="B11" s="56" t="s">
        <v>30</v>
      </c>
      <c r="C11" s="54" t="s">
        <v>47</v>
      </c>
      <c r="D11" s="54"/>
      <c r="E11" s="54"/>
      <c r="F11" s="54"/>
      <c r="G11" s="54"/>
      <c r="H11" s="58"/>
      <c r="I11" s="21" t="s">
        <v>25</v>
      </c>
      <c r="J11" s="26">
        <v>16</v>
      </c>
      <c r="K11" s="26">
        <v>16</v>
      </c>
      <c r="L11" s="26">
        <v>17</v>
      </c>
      <c r="M11" s="26">
        <v>18</v>
      </c>
      <c r="N11" s="30">
        <f t="shared" si="1"/>
        <v>1.0588235294117647</v>
      </c>
      <c r="O11" s="26">
        <v>18</v>
      </c>
      <c r="P11" s="24" t="s">
        <v>58</v>
      </c>
    </row>
    <row r="12" spans="1:23" s="11" customFormat="1" ht="64.5" customHeight="1" x14ac:dyDescent="0.25">
      <c r="A12" s="55"/>
      <c r="B12" s="57"/>
      <c r="C12" s="55"/>
      <c r="D12" s="55"/>
      <c r="E12" s="55"/>
      <c r="F12" s="55"/>
      <c r="G12" s="55"/>
      <c r="H12" s="59"/>
      <c r="I12" s="21" t="s">
        <v>50</v>
      </c>
      <c r="J12" s="26">
        <v>67</v>
      </c>
      <c r="K12" s="26">
        <v>67</v>
      </c>
      <c r="L12" s="26">
        <v>71</v>
      </c>
      <c r="M12" s="26">
        <v>75</v>
      </c>
      <c r="N12" s="30">
        <f t="shared" si="1"/>
        <v>1.056338028169014</v>
      </c>
      <c r="O12" s="26">
        <v>75</v>
      </c>
      <c r="P12" s="24" t="s">
        <v>58</v>
      </c>
    </row>
    <row r="13" spans="1:23" s="11" customFormat="1" ht="126" x14ac:dyDescent="0.25">
      <c r="A13" s="26" t="s">
        <v>37</v>
      </c>
      <c r="B13" s="27" t="s">
        <v>31</v>
      </c>
      <c r="C13" s="26"/>
      <c r="D13" s="26"/>
      <c r="E13" s="26"/>
      <c r="F13" s="26"/>
      <c r="G13" s="26"/>
      <c r="H13" s="20"/>
      <c r="I13" s="2" t="s">
        <v>51</v>
      </c>
      <c r="J13" s="26">
        <v>15</v>
      </c>
      <c r="K13" s="26">
        <v>15</v>
      </c>
      <c r="L13" s="26">
        <v>20</v>
      </c>
      <c r="M13" s="26">
        <v>20</v>
      </c>
      <c r="N13" s="30">
        <f t="shared" si="1"/>
        <v>1</v>
      </c>
      <c r="O13" s="26">
        <v>25</v>
      </c>
      <c r="P13" s="24" t="s">
        <v>56</v>
      </c>
    </row>
    <row r="14" spans="1:23" s="11" customFormat="1" ht="66.75" customHeight="1" x14ac:dyDescent="0.25">
      <c r="A14" s="26" t="s">
        <v>38</v>
      </c>
      <c r="B14" s="27" t="s">
        <v>32</v>
      </c>
      <c r="C14" s="26"/>
      <c r="D14" s="26"/>
      <c r="E14" s="26"/>
      <c r="F14" s="26"/>
      <c r="G14" s="26"/>
      <c r="H14" s="20"/>
      <c r="I14" s="22" t="s">
        <v>62</v>
      </c>
      <c r="J14" s="25">
        <v>195</v>
      </c>
      <c r="K14" s="25">
        <v>195</v>
      </c>
      <c r="L14" s="25">
        <v>204</v>
      </c>
      <c r="M14" s="25">
        <v>204</v>
      </c>
      <c r="N14" s="31">
        <f t="shared" si="1"/>
        <v>1</v>
      </c>
      <c r="O14" s="25">
        <v>212</v>
      </c>
      <c r="P14" s="24" t="s">
        <v>56</v>
      </c>
    </row>
    <row r="15" spans="1:23" s="11" customFormat="1" ht="83.25" customHeight="1" x14ac:dyDescent="0.25">
      <c r="A15" s="54" t="s">
        <v>39</v>
      </c>
      <c r="B15" s="56" t="s">
        <v>33</v>
      </c>
      <c r="C15" s="79" t="s">
        <v>26</v>
      </c>
      <c r="D15" s="27" t="s">
        <v>15</v>
      </c>
      <c r="E15" s="23">
        <v>376250</v>
      </c>
      <c r="F15" s="23">
        <v>376250</v>
      </c>
      <c r="G15" s="23">
        <v>376250</v>
      </c>
      <c r="H15" s="14">
        <f t="shared" ref="H15:H28" si="2">G15/F15</f>
        <v>1</v>
      </c>
      <c r="I15" s="27" t="s">
        <v>48</v>
      </c>
      <c r="J15" s="26">
        <v>18</v>
      </c>
      <c r="K15" s="26">
        <v>26</v>
      </c>
      <c r="L15" s="26">
        <v>26</v>
      </c>
      <c r="M15" s="26">
        <v>32</v>
      </c>
      <c r="N15" s="30">
        <f t="shared" si="1"/>
        <v>1.2307692307692308</v>
      </c>
      <c r="O15" s="26">
        <v>32</v>
      </c>
      <c r="P15" s="13" t="s">
        <v>42</v>
      </c>
      <c r="R15" s="10"/>
      <c r="S15" s="10"/>
      <c r="T15" s="10"/>
      <c r="U15" s="10"/>
      <c r="V15" s="10"/>
      <c r="W15" s="10"/>
    </row>
    <row r="16" spans="1:23" s="11" customFormat="1" ht="127.5" customHeight="1" x14ac:dyDescent="0.25">
      <c r="A16" s="61"/>
      <c r="B16" s="60"/>
      <c r="C16" s="81"/>
      <c r="D16" s="4" t="s">
        <v>43</v>
      </c>
      <c r="E16" s="5">
        <f>SUM(E15:E15)</f>
        <v>376250</v>
      </c>
      <c r="F16" s="5">
        <f>SUM(F15:F15)</f>
        <v>376250</v>
      </c>
      <c r="G16" s="5">
        <f>SUM(G15:G15)</f>
        <v>376250</v>
      </c>
      <c r="H16" s="14">
        <f t="shared" si="2"/>
        <v>1</v>
      </c>
      <c r="I16" s="27" t="s">
        <v>53</v>
      </c>
      <c r="J16" s="25">
        <v>90</v>
      </c>
      <c r="K16" s="25">
        <v>100</v>
      </c>
      <c r="L16" s="25">
        <v>90</v>
      </c>
      <c r="M16" s="25">
        <v>100</v>
      </c>
      <c r="N16" s="31">
        <f t="shared" si="1"/>
        <v>1.1111111111111112</v>
      </c>
      <c r="O16" s="25">
        <v>90</v>
      </c>
      <c r="P16" s="13" t="s">
        <v>42</v>
      </c>
      <c r="R16" s="10"/>
      <c r="S16" s="10"/>
      <c r="T16" s="10"/>
      <c r="U16" s="10"/>
      <c r="V16" s="10"/>
      <c r="W16" s="10"/>
    </row>
    <row r="17" spans="1:16" s="11" customFormat="1" ht="32.25" customHeight="1" x14ac:dyDescent="0.25">
      <c r="A17" s="61"/>
      <c r="B17" s="60"/>
      <c r="C17" s="63" t="s">
        <v>44</v>
      </c>
      <c r="D17" s="4" t="s">
        <v>16</v>
      </c>
      <c r="E17" s="5">
        <f>SUM(E7)</f>
        <v>278858.39461999998</v>
      </c>
      <c r="F17" s="5">
        <f>SUM(F7)</f>
        <v>278858.39461999998</v>
      </c>
      <c r="G17" s="5">
        <f>SUM(G7)</f>
        <v>278858.39461999998</v>
      </c>
      <c r="H17" s="14">
        <f t="shared" si="2"/>
        <v>1</v>
      </c>
      <c r="I17" s="2"/>
      <c r="J17" s="26"/>
      <c r="K17" s="26"/>
      <c r="L17" s="26"/>
      <c r="M17" s="26"/>
      <c r="N17" s="30"/>
      <c r="O17" s="26"/>
      <c r="P17" s="13"/>
    </row>
    <row r="18" spans="1:16" s="11" customFormat="1" ht="32.25" customHeight="1" x14ac:dyDescent="0.25">
      <c r="A18" s="61"/>
      <c r="B18" s="60"/>
      <c r="C18" s="64"/>
      <c r="D18" s="4" t="s">
        <v>15</v>
      </c>
      <c r="E18" s="5">
        <f>SUM(E8,E15)</f>
        <v>1565067.4</v>
      </c>
      <c r="F18" s="5">
        <f>SUM(F8,F15)</f>
        <v>1565067.4</v>
      </c>
      <c r="G18" s="5">
        <f>SUM(G8,G15)</f>
        <v>1565067.4</v>
      </c>
      <c r="H18" s="14">
        <f t="shared" si="2"/>
        <v>1</v>
      </c>
      <c r="I18" s="2"/>
      <c r="J18" s="26"/>
      <c r="K18" s="26"/>
      <c r="L18" s="26"/>
      <c r="M18" s="26"/>
      <c r="N18" s="30"/>
      <c r="O18" s="26"/>
      <c r="P18" s="13"/>
    </row>
    <row r="19" spans="1:16" s="11" customFormat="1" ht="22.5" customHeight="1" x14ac:dyDescent="0.25">
      <c r="A19" s="55"/>
      <c r="B19" s="57"/>
      <c r="C19" s="65"/>
      <c r="D19" s="4" t="s">
        <v>43</v>
      </c>
      <c r="E19" s="5">
        <f>SUM(E17:E18)</f>
        <v>1843925.7946199998</v>
      </c>
      <c r="F19" s="5">
        <f>SUM(F17:F18)</f>
        <v>1843925.7946199998</v>
      </c>
      <c r="G19" s="5">
        <f>SUM(G17:G18)</f>
        <v>1843925.7946199998</v>
      </c>
      <c r="H19" s="14">
        <f t="shared" si="2"/>
        <v>1</v>
      </c>
      <c r="I19" s="2"/>
      <c r="J19" s="26"/>
      <c r="K19" s="26"/>
      <c r="L19" s="26"/>
      <c r="M19" s="26"/>
      <c r="N19" s="30"/>
      <c r="O19" s="26"/>
      <c r="P19" s="13"/>
    </row>
    <row r="20" spans="1:16" s="11" customFormat="1" ht="32.25" customHeight="1" x14ac:dyDescent="0.25">
      <c r="A20" s="46" t="s">
        <v>40</v>
      </c>
      <c r="B20" s="62" t="s">
        <v>34</v>
      </c>
      <c r="C20" s="33" t="s">
        <v>52</v>
      </c>
      <c r="D20" s="34" t="s">
        <v>16</v>
      </c>
      <c r="E20" s="23">
        <v>1908646.6</v>
      </c>
      <c r="F20" s="23">
        <v>1908646.6</v>
      </c>
      <c r="G20" s="23">
        <v>1777056.987</v>
      </c>
      <c r="H20" s="14">
        <f t="shared" si="2"/>
        <v>0.93105606192366874</v>
      </c>
      <c r="I20" s="62" t="s">
        <v>49</v>
      </c>
      <c r="J20" s="75" t="s">
        <v>55</v>
      </c>
      <c r="K20" s="75" t="s">
        <v>61</v>
      </c>
      <c r="L20" s="75" t="s">
        <v>57</v>
      </c>
      <c r="M20" s="75" t="s">
        <v>57</v>
      </c>
      <c r="N20" s="82">
        <f t="shared" ref="N20:N21" si="3">M20/L20</f>
        <v>1</v>
      </c>
      <c r="O20" s="75" t="s">
        <v>63</v>
      </c>
      <c r="P20" s="75" t="s">
        <v>42</v>
      </c>
    </row>
    <row r="21" spans="1:16" s="11" customFormat="1" ht="25.5" customHeight="1" x14ac:dyDescent="0.25">
      <c r="A21" s="46"/>
      <c r="B21" s="62"/>
      <c r="C21" s="28" t="s">
        <v>45</v>
      </c>
      <c r="D21" s="4" t="s">
        <v>43</v>
      </c>
      <c r="E21" s="5">
        <f>SUM(E20:E20)</f>
        <v>1908646.6</v>
      </c>
      <c r="F21" s="5">
        <f>SUM(F20:F20)</f>
        <v>1908646.6</v>
      </c>
      <c r="G21" s="5">
        <f>SUM(G20)</f>
        <v>1777056.987</v>
      </c>
      <c r="H21" s="14">
        <f t="shared" si="2"/>
        <v>0.93105606192366874</v>
      </c>
      <c r="I21" s="62"/>
      <c r="J21" s="75"/>
      <c r="K21" s="75"/>
      <c r="L21" s="75"/>
      <c r="M21" s="75"/>
      <c r="N21" s="82" t="e">
        <f t="shared" si="3"/>
        <v>#DIV/0!</v>
      </c>
      <c r="O21" s="75"/>
      <c r="P21" s="75"/>
    </row>
    <row r="22" spans="1:16" s="11" customFormat="1" ht="33" customHeight="1" x14ac:dyDescent="0.25">
      <c r="A22" s="54" t="s">
        <v>65</v>
      </c>
      <c r="B22" s="56" t="s">
        <v>75</v>
      </c>
      <c r="C22" s="29" t="s">
        <v>66</v>
      </c>
      <c r="D22" s="27" t="s">
        <v>16</v>
      </c>
      <c r="E22" s="23">
        <v>17965770</v>
      </c>
      <c r="F22" s="23">
        <v>17965770</v>
      </c>
      <c r="G22" s="23">
        <v>17965770</v>
      </c>
      <c r="H22" s="14">
        <f t="shared" si="2"/>
        <v>1</v>
      </c>
      <c r="I22" s="56" t="s">
        <v>69</v>
      </c>
      <c r="J22" s="75" t="s">
        <v>70</v>
      </c>
      <c r="K22" s="79" t="s">
        <v>71</v>
      </c>
      <c r="L22" s="79" t="s">
        <v>70</v>
      </c>
      <c r="M22" s="79" t="s">
        <v>78</v>
      </c>
      <c r="N22" s="79" t="s">
        <v>72</v>
      </c>
      <c r="O22" s="79" t="s">
        <v>70</v>
      </c>
      <c r="P22" s="75" t="s">
        <v>42</v>
      </c>
    </row>
    <row r="23" spans="1:16" s="11" customFormat="1" ht="33" customHeight="1" x14ac:dyDescent="0.25">
      <c r="A23" s="61"/>
      <c r="B23" s="60"/>
      <c r="C23" s="32"/>
      <c r="D23" s="34" t="s">
        <v>77</v>
      </c>
      <c r="E23" s="23">
        <v>24015</v>
      </c>
      <c r="F23" s="23">
        <v>24015</v>
      </c>
      <c r="G23" s="23">
        <v>24015</v>
      </c>
      <c r="H23" s="14">
        <f t="shared" si="2"/>
        <v>1</v>
      </c>
      <c r="I23" s="60"/>
      <c r="J23" s="75"/>
      <c r="K23" s="80"/>
      <c r="L23" s="80"/>
      <c r="M23" s="80"/>
      <c r="N23" s="80"/>
      <c r="O23" s="80"/>
      <c r="P23" s="75"/>
    </row>
    <row r="24" spans="1:16" s="11" customFormat="1" ht="25.5" customHeight="1" x14ac:dyDescent="0.25">
      <c r="A24" s="55"/>
      <c r="B24" s="57"/>
      <c r="C24" s="28" t="s">
        <v>67</v>
      </c>
      <c r="D24" s="4" t="s">
        <v>43</v>
      </c>
      <c r="E24" s="5">
        <f>SUM(E22:E23)</f>
        <v>17989785</v>
      </c>
      <c r="F24" s="5">
        <f t="shared" ref="F24:G24" si="4">SUM(F22:F23)</f>
        <v>17989785</v>
      </c>
      <c r="G24" s="5">
        <f t="shared" si="4"/>
        <v>17989785</v>
      </c>
      <c r="H24" s="14">
        <f t="shared" si="2"/>
        <v>1</v>
      </c>
      <c r="I24" s="57"/>
      <c r="J24" s="75"/>
      <c r="K24" s="81"/>
      <c r="L24" s="81"/>
      <c r="M24" s="81"/>
      <c r="N24" s="81"/>
      <c r="O24" s="81"/>
      <c r="P24" s="75"/>
    </row>
    <row r="25" spans="1:16" s="11" customFormat="1" ht="31.5" x14ac:dyDescent="0.25">
      <c r="A25" s="44" t="s">
        <v>41</v>
      </c>
      <c r="B25" s="44"/>
      <c r="C25" s="76" t="s">
        <v>46</v>
      </c>
      <c r="D25" s="35" t="s">
        <v>18</v>
      </c>
      <c r="E25" s="36">
        <f>SUM(E8,E15)</f>
        <v>1565067.4</v>
      </c>
      <c r="F25" s="36">
        <f t="shared" ref="F25:G25" si="5">SUM(F8,F15)</f>
        <v>1565067.4</v>
      </c>
      <c r="G25" s="36">
        <f t="shared" si="5"/>
        <v>1565067.4</v>
      </c>
      <c r="H25" s="37">
        <f t="shared" si="2"/>
        <v>1</v>
      </c>
      <c r="I25" s="66"/>
      <c r="J25" s="67"/>
      <c r="K25" s="67"/>
      <c r="L25" s="67"/>
      <c r="M25" s="67"/>
      <c r="N25" s="67"/>
      <c r="O25" s="67"/>
      <c r="P25" s="68"/>
    </row>
    <row r="26" spans="1:16" s="11" customFormat="1" ht="31.5" x14ac:dyDescent="0.25">
      <c r="A26" s="44" t="s">
        <v>17</v>
      </c>
      <c r="B26" s="44"/>
      <c r="C26" s="77"/>
      <c r="D26" s="35" t="s">
        <v>16</v>
      </c>
      <c r="E26" s="36">
        <f>SUM(E7,E20,E22)</f>
        <v>20153274.994619999</v>
      </c>
      <c r="F26" s="36">
        <f t="shared" ref="F26:G26" si="6">SUM(F7,F20,F22)</f>
        <v>20153274.994619999</v>
      </c>
      <c r="G26" s="36">
        <f t="shared" si="6"/>
        <v>20021685.381620001</v>
      </c>
      <c r="H26" s="37">
        <f t="shared" si="2"/>
        <v>0.9934705593490325</v>
      </c>
      <c r="I26" s="69"/>
      <c r="J26" s="70"/>
      <c r="K26" s="70"/>
      <c r="L26" s="70"/>
      <c r="M26" s="70"/>
      <c r="N26" s="70"/>
      <c r="O26" s="70"/>
      <c r="P26" s="71"/>
    </row>
    <row r="27" spans="1:16" s="11" customFormat="1" ht="31.5" x14ac:dyDescent="0.25">
      <c r="A27" s="44"/>
      <c r="B27" s="44"/>
      <c r="C27" s="77"/>
      <c r="D27" s="38" t="s">
        <v>77</v>
      </c>
      <c r="E27" s="36">
        <f>E23</f>
        <v>24015</v>
      </c>
      <c r="F27" s="36">
        <f t="shared" ref="F27:G27" si="7">F23</f>
        <v>24015</v>
      </c>
      <c r="G27" s="36">
        <f t="shared" si="7"/>
        <v>24015</v>
      </c>
      <c r="H27" s="37">
        <f t="shared" si="2"/>
        <v>1</v>
      </c>
      <c r="I27" s="69"/>
      <c r="J27" s="70"/>
      <c r="K27" s="70"/>
      <c r="L27" s="70"/>
      <c r="M27" s="70"/>
      <c r="N27" s="70"/>
      <c r="O27" s="70"/>
      <c r="P27" s="71"/>
    </row>
    <row r="28" spans="1:16" s="11" customFormat="1" ht="25.5" customHeight="1" x14ac:dyDescent="0.25">
      <c r="A28" s="44" t="s">
        <v>17</v>
      </c>
      <c r="B28" s="44"/>
      <c r="C28" s="78"/>
      <c r="D28" s="40" t="s">
        <v>43</v>
      </c>
      <c r="E28" s="41">
        <f>SUM(E25:E27)</f>
        <v>21742357.394619998</v>
      </c>
      <c r="F28" s="41">
        <f t="shared" ref="F28:G28" si="8">SUM(F25:F27)</f>
        <v>21742357.394619998</v>
      </c>
      <c r="G28" s="41">
        <f t="shared" si="8"/>
        <v>21610767.78162</v>
      </c>
      <c r="H28" s="42">
        <f t="shared" si="2"/>
        <v>0.99394777619502483</v>
      </c>
      <c r="I28" s="72"/>
      <c r="J28" s="73"/>
      <c r="K28" s="73"/>
      <c r="L28" s="73"/>
      <c r="M28" s="73"/>
      <c r="N28" s="73"/>
      <c r="O28" s="73"/>
      <c r="P28" s="74"/>
    </row>
    <row r="30" spans="1:16" ht="21" customHeight="1" x14ac:dyDescent="0.25">
      <c r="A30" s="53" t="s">
        <v>20</v>
      </c>
      <c r="B30" s="53"/>
      <c r="C30" s="53"/>
      <c r="D30" s="53"/>
      <c r="E30" s="53"/>
      <c r="F30" s="53"/>
      <c r="G30" s="53"/>
      <c r="H30" s="53"/>
      <c r="I30" s="53"/>
    </row>
    <row r="31" spans="1:16" ht="20.25" customHeight="1" x14ac:dyDescent="0.25">
      <c r="A31" s="15" t="s">
        <v>21</v>
      </c>
      <c r="B31" s="6"/>
      <c r="C31" s="6"/>
      <c r="D31" s="6"/>
      <c r="E31" s="6"/>
      <c r="F31" s="6"/>
      <c r="G31" s="6"/>
      <c r="H31" s="6"/>
      <c r="I31" s="6"/>
    </row>
    <row r="32" spans="1:16" x14ac:dyDescent="0.25">
      <c r="A32" s="6" t="s">
        <v>76</v>
      </c>
      <c r="E32" s="16"/>
    </row>
    <row r="33" spans="2:9" x14ac:dyDescent="0.25">
      <c r="B33" s="6"/>
      <c r="C33" s="6"/>
      <c r="D33" s="6"/>
      <c r="E33" s="6"/>
      <c r="F33" s="8"/>
      <c r="G33" s="8"/>
      <c r="H33" s="8"/>
      <c r="I33" s="6"/>
    </row>
  </sheetData>
  <mergeCells count="64">
    <mergeCell ref="O7:O9"/>
    <mergeCell ref="P7:P9"/>
    <mergeCell ref="B7:B9"/>
    <mergeCell ref="C7:C9"/>
    <mergeCell ref="P3:P5"/>
    <mergeCell ref="I7:I9"/>
    <mergeCell ref="J7:J9"/>
    <mergeCell ref="K7:K9"/>
    <mergeCell ref="L7:L9"/>
    <mergeCell ref="M7:M9"/>
    <mergeCell ref="N7:N9"/>
    <mergeCell ref="J3:O3"/>
    <mergeCell ref="C3:C5"/>
    <mergeCell ref="P22:P24"/>
    <mergeCell ref="C15:C16"/>
    <mergeCell ref="O20:O21"/>
    <mergeCell ref="N20:N21"/>
    <mergeCell ref="I20:I21"/>
    <mergeCell ref="J20:J21"/>
    <mergeCell ref="K20:K21"/>
    <mergeCell ref="L20:L21"/>
    <mergeCell ref="M20:M21"/>
    <mergeCell ref="K22:K24"/>
    <mergeCell ref="L22:L24"/>
    <mergeCell ref="M22:M24"/>
    <mergeCell ref="N22:N24"/>
    <mergeCell ref="O22:O24"/>
    <mergeCell ref="C25:C28"/>
    <mergeCell ref="A22:A24"/>
    <mergeCell ref="B22:B24"/>
    <mergeCell ref="I22:I24"/>
    <mergeCell ref="J22:J24"/>
    <mergeCell ref="A30:I30"/>
    <mergeCell ref="A11:A12"/>
    <mergeCell ref="B11:B12"/>
    <mergeCell ref="G11:G12"/>
    <mergeCell ref="H11:H12"/>
    <mergeCell ref="B15:B19"/>
    <mergeCell ref="A15:A19"/>
    <mergeCell ref="C11:C12"/>
    <mergeCell ref="D11:D12"/>
    <mergeCell ref="E11:E12"/>
    <mergeCell ref="F11:F12"/>
    <mergeCell ref="A20:A21"/>
    <mergeCell ref="B20:B21"/>
    <mergeCell ref="C17:C19"/>
    <mergeCell ref="I25:P28"/>
    <mergeCell ref="P20:P21"/>
    <mergeCell ref="A3:A5"/>
    <mergeCell ref="A25:B28"/>
    <mergeCell ref="A7:A8"/>
    <mergeCell ref="A1:N2"/>
    <mergeCell ref="O1:O2"/>
    <mergeCell ref="F3:F5"/>
    <mergeCell ref="G3:G5"/>
    <mergeCell ref="H3:H5"/>
    <mergeCell ref="E3:E5"/>
    <mergeCell ref="J4:K4"/>
    <mergeCell ref="L4:M4"/>
    <mergeCell ref="N4:N5"/>
    <mergeCell ref="I3:I5"/>
    <mergeCell ref="O4:O5"/>
    <mergeCell ref="D3:D5"/>
    <mergeCell ref="B3:B5"/>
  </mergeCells>
  <phoneticPr fontId="0" type="noConversion"/>
  <printOptions horizontalCentered="1"/>
  <pageMargins left="0.39370078740157483" right="0.39370078740157483" top="0.39370078740157483" bottom="0.19685039370078741" header="0.31496062992125984" footer="0.31496062992125984"/>
  <pageSetup paperSize="9" scale="4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2023-05-04T14:57:34Z</dcterms:modified>
</cp:coreProperties>
</file>